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20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amywheeler/Dropbox/VT PBIS/Working Documents/Prospective Schools/"/>
    </mc:Choice>
  </mc:AlternateContent>
  <xr:revisionPtr revIDLastSave="0" documentId="13_ncr:40009_{EE2F0278-018C-E747-9F8E-84DB5FFA295A}" xr6:coauthVersionLast="45" xr6:coauthVersionMax="45" xr10:uidLastSave="{00000000-0000-0000-0000-000000000000}"/>
  <bookViews>
    <workbookView xWindow="0" yWindow="460" windowWidth="28800" windowHeight="15980"/>
  </bookViews>
  <sheets>
    <sheet name="Scoring Sheet" sheetId="2" r:id="rId1"/>
    <sheet name="Graph" sheetId="3" r:id="rId2"/>
    <sheet name="Drop Down Info" sheetId="4" state="hidden" r:id="rId3"/>
    <sheet name="Final Score" sheetId="8" r:id="rId4"/>
    <sheet name="back up data for SET Rpt" sheetId="5" state="hidden" r:id="rId5"/>
    <sheet name="back up data for Fidelity Rpt" sheetId="7" state="hidden" r:id="rId6"/>
  </sheets>
  <definedNames>
    <definedName name="Implementationstatus">'Drop Down Info'!$B$35:$B$36</definedName>
    <definedName name="_xlnm.Print_Titles" localSheetId="0">'Scoring Sheet'!$3:$7</definedName>
    <definedName name="QuestionA1">'Drop Down Info'!$B$2:$B$4</definedName>
    <definedName name="QuestionA2">'Drop Down Info'!$C$2:$C$4</definedName>
    <definedName name="QuestionB1">'Drop Down Info'!$E$2:$E$4</definedName>
    <definedName name="QuestionB2">'Drop Down Info'!$F$2:$F$4</definedName>
    <definedName name="QuestionB3">'Drop Down Info'!$G$2:$G$4</definedName>
    <definedName name="QuestionB4">'Drop Down Info'!$H$2:$H$4</definedName>
    <definedName name="QuestionB5">'Drop Down Info'!$I$2:$I$4</definedName>
    <definedName name="QuestionC1">'Drop Down Info'!$B$8:$B$10</definedName>
    <definedName name="QuestionC2">'Drop Down Info'!$C$8:$C$10</definedName>
    <definedName name="QuestionC3">'Drop Down Info'!$D$8:$D$10</definedName>
    <definedName name="QuestionD1">'Drop Down Info'!$F$8:$F$10</definedName>
    <definedName name="QuestionD2">'Drop Down Info'!$G$8:$G$10</definedName>
    <definedName name="QuestionD3">'Drop Down Info'!$H$8:$H$10</definedName>
    <definedName name="QuestionD4">'Drop Down Info'!$I$8:$I$10</definedName>
    <definedName name="QuestionE1">'Drop Down Info'!$B$15:$B$17</definedName>
    <definedName name="QuestionE2">'Drop Down Info'!$C$15:$C$17</definedName>
    <definedName name="QuestionE3">'Drop Down Info'!$D$15:$D$17</definedName>
    <definedName name="QuestionE4">'Drop Down Info'!$E$15:$E$17</definedName>
    <definedName name="QuestionF1">'Drop Down Info'!$B$22:$B$24</definedName>
    <definedName name="QuestionF2">'Drop Down Info'!$C$22:$C$24</definedName>
    <definedName name="QuestionF3">'Drop Down Info'!$D$22:$D$23</definedName>
    <definedName name="QuestionF4">'Drop Down Info'!$E$22:$E$24</definedName>
    <definedName name="QuestionF5">'Drop Down Info'!$F$22:$F$24</definedName>
    <definedName name="QuestionF6">'Drop Down Info'!$G$22:$G$24</definedName>
    <definedName name="QuestionF7">'Drop Down Info'!$H$22:$H$24</definedName>
    <definedName name="QuestionF8">'Drop Down Info'!$I$22:$I$23</definedName>
    <definedName name="QuestionG1">'Drop Down Info'!$B$30:$B$31</definedName>
    <definedName name="QuestionG2">'Drop Down Info'!$C$30:$C$31</definedName>
    <definedName name="SECTIONA">'Drop Down Info'!$B$2:$B$4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7" i="2" l="1"/>
  <c r="C38" i="2"/>
  <c r="C39" i="2"/>
  <c r="F32" i="8" s="1"/>
  <c r="H5" i="8" s="1"/>
  <c r="C40" i="2"/>
  <c r="F34" i="3" s="1"/>
  <c r="C41" i="2"/>
  <c r="E6" i="5" s="1"/>
  <c r="G6" i="5" s="1"/>
  <c r="C42" i="2"/>
  <c r="F36" i="3"/>
  <c r="C43" i="2"/>
  <c r="E8" i="5" s="1"/>
  <c r="G8" i="5" s="1"/>
  <c r="C44" i="2"/>
  <c r="E9" i="5" s="1"/>
  <c r="G9" i="5" s="1"/>
  <c r="A3" i="3"/>
  <c r="D4" i="3"/>
  <c r="D5" i="3"/>
  <c r="A3" i="8"/>
  <c r="D4" i="8"/>
  <c r="D5" i="8"/>
  <c r="C2" i="5"/>
  <c r="D2" i="5"/>
  <c r="F38" i="3"/>
  <c r="E7" i="5"/>
  <c r="G7" i="5" s="1"/>
  <c r="E5" i="5"/>
  <c r="G5" i="5" s="1"/>
  <c r="E3" i="5"/>
  <c r="G3" i="5" s="1"/>
  <c r="F32" i="3"/>
  <c r="E4" i="5" l="1"/>
  <c r="G4" i="5" s="1"/>
  <c r="C45" i="2"/>
  <c r="C5" i="7" s="1"/>
  <c r="D5" i="7" s="1"/>
  <c r="F37" i="3"/>
  <c r="F35" i="3"/>
  <c r="F33" i="3"/>
  <c r="F33" i="8"/>
  <c r="J5" i="8" s="1"/>
  <c r="C4" i="7"/>
  <c r="E10" i="5" l="1"/>
  <c r="G10" i="5" s="1"/>
  <c r="F39" i="3"/>
  <c r="C7" i="7"/>
  <c r="D4" i="7"/>
</calcChain>
</file>

<file path=xl/sharedStrings.xml><?xml version="1.0" encoding="utf-8"?>
<sst xmlns="http://schemas.openxmlformats.org/spreadsheetml/2006/main" count="194" uniqueCount="129">
  <si>
    <t>Question F7</t>
  </si>
  <si>
    <t>Question F8</t>
  </si>
  <si>
    <t>Question G1</t>
  </si>
  <si>
    <t>Question G2</t>
  </si>
  <si>
    <t>School:</t>
  </si>
  <si>
    <t>District / SU:</t>
  </si>
  <si>
    <t>State:</t>
  </si>
  <si>
    <t>B.                      Behavioral Expectations Taught</t>
  </si>
  <si>
    <t>2. Are the agreed upon rules &amp; expectations publicly posted in 8 of 10 locations? (See interview &amp; observation form for selection of locations).  ( 0 = 0-4;   1 = 5-7;  2 = 8-10)</t>
  </si>
  <si>
    <t>D.                            System for Responding to Behavioral Violations</t>
  </si>
  <si>
    <t>E.                          Monitoring  &amp;   Decision Making</t>
  </si>
  <si>
    <t>F.                          Management</t>
  </si>
  <si>
    <t>G.                             District Level Support</t>
  </si>
  <si>
    <t>C.                                   On-going System for Rewarding Behavioral Expectations</t>
  </si>
  <si>
    <t>Instructional Materials,  Lesson Plans,      Interviews,                Other:                                    __________________</t>
  </si>
  <si>
    <t>School Improvement Plan,                         Interviews,                 Other                                     __________________</t>
  </si>
  <si>
    <t>Below 80%</t>
  </si>
  <si>
    <t>Mean Score</t>
  </si>
  <si>
    <t>Above 80%</t>
  </si>
  <si>
    <t>Implementation Average</t>
  </si>
  <si>
    <t>H</t>
  </si>
  <si>
    <t>Expectations Taught</t>
  </si>
  <si>
    <t>Reward System</t>
  </si>
  <si>
    <t>Violations System</t>
  </si>
  <si>
    <t>Decision-Making</t>
  </si>
  <si>
    <t>District Support</t>
  </si>
  <si>
    <t>Implementation Status</t>
  </si>
  <si>
    <t>Pre</t>
  </si>
  <si>
    <t>Post</t>
  </si>
  <si>
    <t>Implementation Status:</t>
  </si>
  <si>
    <t>Vermont</t>
  </si>
  <si>
    <t>Date Collected:</t>
  </si>
  <si>
    <t>Score</t>
  </si>
  <si>
    <t>School-wide Evaluation Tool (SET)                                                                          Version VTDOE1.1</t>
  </si>
  <si>
    <t xml:space="preserve"> School-wide Evaluation Tool (SET)</t>
  </si>
  <si>
    <t>Fidelity Rating                                                                                                                  Version VTDOE1.1</t>
  </si>
  <si>
    <t>Fidelity Score &gt; 80%</t>
  </si>
  <si>
    <t>Fidelity Score &lt; 80%</t>
  </si>
  <si>
    <t>Loser Pic</t>
  </si>
  <si>
    <t>Evaluator Name:</t>
  </si>
  <si>
    <t>Your SET Score is:</t>
  </si>
  <si>
    <t xml:space="preserve">/ </t>
  </si>
  <si>
    <t>PLEASE  FILL  IN  THE  PURPLE  SECTIONS  ONLY</t>
  </si>
  <si>
    <t>Date (mm/dd/yy):</t>
  </si>
  <si>
    <t>5. Is the administrator an active member of the school-wide behavior support team?  (0= no; 1= yes, but not consistently; 2 = yes)</t>
  </si>
  <si>
    <t>6. Does the administrator report that team meetings occur at least monthly?  (0=no team meeting; 1=less often than monthly; 2= at least monthly)</t>
  </si>
  <si>
    <t>7. Does the administrator report that the team reports progress to the staff at least four times per year?   (0=no; 1= less than 4 times per year; 2= yes)</t>
  </si>
  <si>
    <t>8. Does the team have an action plan with specific goals that is less than one year old? (0=no; 2=yes)</t>
  </si>
  <si>
    <r>
      <t>1. Does the school improvement plan list improving behavior support systems as one of the top 3 school improvement plan goals? (0= no; 1= 4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or lower priority; 2 = 1</t>
    </r>
    <r>
      <rPr>
        <vertAlign val="superscript"/>
        <sz val="11"/>
        <color indexed="8"/>
        <rFont val="Calibri"/>
        <family val="2"/>
      </rPr>
      <t>st</t>
    </r>
    <r>
      <rPr>
        <sz val="11"/>
        <color theme="1"/>
        <rFont val="Calibri"/>
        <family val="2"/>
        <scheme val="minor"/>
      </rPr>
      <t>- 3</t>
    </r>
    <r>
      <rPr>
        <vertAlign val="superscript"/>
        <sz val="11"/>
        <color indexed="8"/>
        <rFont val="Calibri"/>
        <family val="2"/>
      </rPr>
      <t>rd</t>
    </r>
    <r>
      <rPr>
        <sz val="11"/>
        <color theme="1"/>
        <rFont val="Calibri"/>
        <family val="2"/>
        <scheme val="minor"/>
      </rPr>
      <t xml:space="preserve"> priority)</t>
    </r>
  </si>
  <si>
    <t>P                                  I</t>
  </si>
  <si>
    <t>Annual Plan,                        Calendar,                         Other:                                    __________________</t>
  </si>
  <si>
    <t>1. Does the school budget contain an allocated amount of money for building and maintaining school-wide behavioral support? (0= no; 2= yes)</t>
  </si>
  <si>
    <t>2. Can the administrator identify an out-of-school liaison in the district or state? (0= no; 2=yes)</t>
  </si>
  <si>
    <t>Actual Score</t>
  </si>
  <si>
    <t>Target Score</t>
  </si>
  <si>
    <t>School-wide Evaluation Tool (SET)</t>
  </si>
  <si>
    <t>Expectations Defined</t>
  </si>
  <si>
    <t>Behavioral Expectations Taught</t>
  </si>
  <si>
    <t>On-going System for Rewarding Behavioral Expectations</t>
  </si>
  <si>
    <t>System for Responding to Behavioral Violations</t>
  </si>
  <si>
    <t>Monitoring  &amp;  Decision Making</t>
  </si>
  <si>
    <t>Management</t>
  </si>
  <si>
    <t>District Level Support</t>
  </si>
  <si>
    <t>A</t>
  </si>
  <si>
    <t>B</t>
  </si>
  <si>
    <t>C</t>
  </si>
  <si>
    <t>D</t>
  </si>
  <si>
    <t>E</t>
  </si>
  <si>
    <t>F</t>
  </si>
  <si>
    <t>G</t>
  </si>
  <si>
    <t>Section</t>
  </si>
  <si>
    <t>Question A1</t>
  </si>
  <si>
    <t>Question A2</t>
  </si>
  <si>
    <t>Question B1</t>
  </si>
  <si>
    <t>Question B2</t>
  </si>
  <si>
    <t>Question B3</t>
  </si>
  <si>
    <t>Question B4</t>
  </si>
  <si>
    <t>Question B5</t>
  </si>
  <si>
    <t>Question C1</t>
  </si>
  <si>
    <t>Question C2</t>
  </si>
  <si>
    <t>Question C3</t>
  </si>
  <si>
    <t>Question D1</t>
  </si>
  <si>
    <t>Question D2</t>
  </si>
  <si>
    <t>Question D3</t>
  </si>
  <si>
    <t>Question D4</t>
  </si>
  <si>
    <t>Question E1</t>
  </si>
  <si>
    <t>Question E2</t>
  </si>
  <si>
    <t>Question E3</t>
  </si>
  <si>
    <t>Question E4</t>
  </si>
  <si>
    <t>Question F1</t>
  </si>
  <si>
    <t>Question F2</t>
  </si>
  <si>
    <t>Question F3</t>
  </si>
  <si>
    <t>Question F4</t>
  </si>
  <si>
    <t>Question F5</t>
  </si>
  <si>
    <t>Question F6</t>
  </si>
  <si>
    <t>2. Do 90% of staff asked agree with administration on what problems are office-managed and what problems are classroom–managed? (0= 0-50%; 1= 51-89%; 2= 90-100%)</t>
  </si>
  <si>
    <t>1. Is there a documented system for dealing with and reporting specific behavioral violations? (0= no; 1= states to document; but not how; 2 = yes)</t>
  </si>
  <si>
    <t>3. Is the documented crisis plan for responding to extreme dangerous situations readily available in 6 of 7 locations? (0= 0-3; 1= 4-5; 2= 6-7)</t>
  </si>
  <si>
    <t>4. Do 90% of staff asked agree with administration on the procedure for handling extreme emergencies (stranger in building with a weapon)?  (0= 0-50%; 1= 51-89%; 2= 90-100%)</t>
  </si>
  <si>
    <t>3. Does the administrator report that the team provides discipline data summary reports to the staff at least three times/year? (0= no; 1= 1-2 times/yr.; 2= 3 or more times/yr)</t>
  </si>
  <si>
    <t>1. Does the discipline referral form list (a) student/grade, (b) date, (c) time, (d) referring staff, (e) problem behavior, (f) location, (g) persons involved, (h) probable motivation, &amp; (i) administrative decision?  (0=0-3 items; 1= 4-6 items; 2= 7-9 items)</t>
  </si>
  <si>
    <t>2. Can the administrator clearly define a system for collecting &amp; summarizing discipline referrals (computer software, data entry time)?  0=no; 1= referrals are collected; 2= yes</t>
  </si>
  <si>
    <t>4. Do 90% of team members asked report that discipline data is used for making decisions in designing, implementing, and revising school-wide effective behavior support efforts?  (0= 0-50%; 1= 51-89%; 2= 90-100%)</t>
  </si>
  <si>
    <t>Referral form (circle items present on the referral form</t>
  </si>
  <si>
    <t>2. Can 90% of staff asked report that there is a school-wide team established to address behavior support systems in the school? (0= 0-50%; 1= 51-89%; 2= 90-100%)</t>
  </si>
  <si>
    <t>3. Does the administrator report that team membership includes representation of all staff? (0= no; 2= yes)</t>
  </si>
  <si>
    <t>4. Can 90% of team members asked identify the team leader? (0= 0-50%; 1= 51-89%; 2= 90-100%)</t>
  </si>
  <si>
    <t>Feature</t>
  </si>
  <si>
    <t>Evaluation Question</t>
  </si>
  <si>
    <t>P</t>
  </si>
  <si>
    <t>Score:  0 - 2</t>
  </si>
  <si>
    <t>O</t>
  </si>
  <si>
    <t>4. Can at least 70% of 15 or more students state 67% of the school rules? (0= 0-50%; 1= 51-69%; 2= 70-100%)</t>
  </si>
  <si>
    <t>5. Can 90% or more of the staff asked list 67% of the school rules? (0= 0-50%; 1= 51-89%; 2=90%-100%)</t>
  </si>
  <si>
    <t>1. Is there a documented system for teaching behavioral expectations to students on an annual basis?  (0= no; 1 = states that teaching will occur; 2= yes)</t>
  </si>
  <si>
    <t>2. Do 90% of the staff asked state that teaching of behavioral expectations to students has occurred this year?  (0= 0-50%; 1= 51-89%; 2=90%-100%)</t>
  </si>
  <si>
    <t>3. Do 90% of team members asked state that the school-wide program has been taught/reviewed with staff on an annual basis?  (0= 0-50%; 1= 51-89%; 2=90%-100%)</t>
  </si>
  <si>
    <t>A.                   Expectations Defined</t>
  </si>
  <si>
    <t>1. Is there documentation that staff has agreed to 5 or fewer positively stated school rules/ behavioral expectations? (0=no; 1= too many/negatively focused;  2 = yes)</t>
  </si>
  <si>
    <t>Discipline Handbook, Instructional Materials, Other:                           _________________</t>
  </si>
  <si>
    <t>Wall posters                Other:          _________________</t>
  </si>
  <si>
    <t>Lesson plan books, Instructional materials, Other: ________________</t>
  </si>
  <si>
    <t>Interviews                          Other:                                    __________________</t>
  </si>
  <si>
    <t>I</t>
  </si>
  <si>
    <t xml:space="preserve"> P = Product;                        I = Interview;                   O = Observation</t>
  </si>
  <si>
    <t>(circle sources used)   Data Source</t>
  </si>
  <si>
    <t>1. Is there a documented system for rewarding student behavior? (0= no; 1= states to acknowledge, but not how; 2= yes)</t>
  </si>
  <si>
    <t>2. Do 50% or more students asked indicate they have received a reward (other than verbal praise) for expected behaviors over the past two months? (0= 0-25%; 1= 26-49%; 2= 50-100%)</t>
  </si>
  <si>
    <t>3. Do 90% of staff asked indicate they have delivered a reward (other than verbal praise) to students for expected (0= 0-50%; 1= 51-89%; 2= 90-100%)behavior over the past two months?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</si>
</sst>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%"/>
    <numFmt numFmtId="165" formatCode="[$-409]d\-mmm\-yy;@"/>
    <numFmt numFmtId="166" formatCode="0.0"/>
    <numFmt numFmtId="167" formatCode="[$-F800]dddd\,\ mmmm\ dd\,\ yyyy"/>
  </numFmts>
  <fonts count="12" x14ac:knownFonts="1">
    <font>
      <sz val="11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u/>
      <sz val="11"/>
      <color indexed="12"/>
      <name val="Calibri"/>
      <family val="2"/>
    </font>
    <font>
      <b/>
      <sz val="11"/>
      <color indexed="8"/>
      <name val="Calibri"/>
      <family val="2"/>
    </font>
    <font>
      <sz val="14"/>
      <color indexed="8"/>
      <name val="Calibri"/>
      <family val="2"/>
    </font>
    <font>
      <sz val="16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16"/>
      <color indexed="8"/>
      <name val="Calibri"/>
      <family val="2"/>
    </font>
    <font>
      <b/>
      <sz val="22"/>
      <color indexed="8"/>
      <name val="Calibri"/>
      <family val="2"/>
    </font>
    <font>
      <sz val="8"/>
      <name val="Verdana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1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63">
    <xf numFmtId="0" fontId="0" fillId="0" borderId="0" xfId="0"/>
    <xf numFmtId="0" fontId="0" fillId="0" borderId="0" xfId="0" applyAlignment="1"/>
    <xf numFmtId="0" fontId="0" fillId="0" borderId="1" xfId="0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vertical="top" wrapText="1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/>
    <xf numFmtId="0" fontId="3" fillId="0" borderId="2" xfId="0" applyFont="1" applyBorder="1" applyAlignment="1">
      <alignment vertical="center"/>
    </xf>
    <xf numFmtId="0" fontId="0" fillId="0" borderId="2" xfId="0" applyFont="1" applyFill="1" applyBorder="1" applyAlignment="1">
      <alignment horizontal="center" vertical="top" wrapText="1"/>
    </xf>
    <xf numFmtId="0" fontId="0" fillId="0" borderId="2" xfId="0" applyFill="1" applyBorder="1" applyAlignment="1">
      <alignment vertical="top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Border="1"/>
    <xf numFmtId="164" fontId="0" fillId="0" borderId="0" xfId="0" applyNumberFormat="1"/>
    <xf numFmtId="0" fontId="3" fillId="0" borderId="0" xfId="0" applyFont="1" applyFill="1" applyBorder="1" applyAlignment="1">
      <alignment horizontal="right" wrapText="1"/>
    </xf>
    <xf numFmtId="0" fontId="0" fillId="0" borderId="0" xfId="0" applyAlignment="1">
      <alignment horizontal="center"/>
    </xf>
    <xf numFmtId="0" fontId="3" fillId="0" borderId="0" xfId="0" applyFont="1" applyBorder="1" applyAlignment="1"/>
    <xf numFmtId="0" fontId="3" fillId="0" borderId="0" xfId="0" applyFont="1" applyBorder="1" applyAlignment="1">
      <alignment wrapText="1"/>
    </xf>
    <xf numFmtId="0" fontId="6" fillId="0" borderId="0" xfId="0" applyFont="1" applyAlignment="1">
      <alignment horizontal="right"/>
    </xf>
    <xf numFmtId="164" fontId="0" fillId="0" borderId="0" xfId="0" applyNumberFormat="1" applyAlignment="1">
      <alignment horizontal="right"/>
    </xf>
    <xf numFmtId="164" fontId="6" fillId="0" borderId="3" xfId="0" applyNumberFormat="1" applyFont="1" applyBorder="1"/>
    <xf numFmtId="0" fontId="3" fillId="0" borderId="4" xfId="0" applyFont="1" applyBorder="1"/>
    <xf numFmtId="0" fontId="6" fillId="0" borderId="5" xfId="0" applyFont="1" applyBorder="1" applyAlignment="1">
      <alignment horizont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7" fillId="0" borderId="0" xfId="0" applyFont="1"/>
    <xf numFmtId="165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6" xfId="0" applyFont="1" applyBorder="1"/>
    <xf numFmtId="0" fontId="8" fillId="0" borderId="6" xfId="0" applyFont="1" applyBorder="1" applyAlignment="1">
      <alignment horizontal="right"/>
    </xf>
    <xf numFmtId="0" fontId="4" fillId="0" borderId="0" xfId="0" applyFont="1" applyAlignment="1">
      <alignment horizontal="left"/>
    </xf>
    <xf numFmtId="164" fontId="4" fillId="0" borderId="0" xfId="0" applyNumberFormat="1" applyFont="1"/>
    <xf numFmtId="0" fontId="4" fillId="0" borderId="0" xfId="0" applyFont="1"/>
    <xf numFmtId="0" fontId="0" fillId="0" borderId="0" xfId="0" applyAlignment="1">
      <alignment horizontal="left"/>
    </xf>
    <xf numFmtId="166" fontId="0" fillId="0" borderId="0" xfId="0" applyNumberFormat="1"/>
    <xf numFmtId="0" fontId="9" fillId="3" borderId="0" xfId="0" applyFont="1" applyFill="1" applyBorder="1" applyAlignment="1">
      <alignment vertical="center" wrapText="1"/>
    </xf>
    <xf numFmtId="0" fontId="2" fillId="0" borderId="0" xfId="1" applyAlignment="1" applyProtection="1"/>
    <xf numFmtId="0" fontId="10" fillId="0" borderId="7" xfId="0" applyFont="1" applyBorder="1" applyAlignment="1"/>
    <xf numFmtId="0" fontId="9" fillId="4" borderId="8" xfId="0" applyFont="1" applyFill="1" applyBorder="1" applyAlignment="1">
      <alignment horizontal="left" vertical="center"/>
    </xf>
    <xf numFmtId="0" fontId="0" fillId="4" borderId="5" xfId="0" applyFill="1" applyBorder="1" applyAlignment="1">
      <alignment vertical="center"/>
    </xf>
    <xf numFmtId="164" fontId="9" fillId="4" borderId="5" xfId="0" applyNumberFormat="1" applyFont="1" applyFill="1" applyBorder="1" applyAlignment="1">
      <alignment horizontal="center" vertical="center"/>
    </xf>
    <xf numFmtId="0" fontId="9" fillId="4" borderId="5" xfId="0" quotePrefix="1" applyFont="1" applyFill="1" applyBorder="1" applyAlignment="1">
      <alignment horizontal="center" vertical="center"/>
    </xf>
    <xf numFmtId="164" fontId="9" fillId="4" borderId="3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/>
    <xf numFmtId="0" fontId="6" fillId="5" borderId="1" xfId="0" applyFont="1" applyFill="1" applyBorder="1"/>
    <xf numFmtId="0" fontId="6" fillId="5" borderId="1" xfId="0" applyFont="1" applyFill="1" applyBorder="1" applyAlignment="1">
      <alignment horizontal="center" vertical="center"/>
    </xf>
    <xf numFmtId="167" fontId="6" fillId="5" borderId="1" xfId="0" applyNumberFormat="1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9" fillId="2" borderId="0" xfId="0" applyFont="1" applyFill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4" fillId="0" borderId="2" xfId="0" applyFont="1" applyBorder="1" applyAlignment="1">
      <alignment horizontal="left"/>
    </xf>
  </cellXfs>
  <cellStyles count="2">
    <cellStyle name="Hyperlink" xfId="1" builtinId="8"/>
    <cellStyle name="Normal" xfId="0" builtinId="0"/>
  </cellStyles>
  <dxfs count="12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Feature Scores &amp; Implementation Average</a:t>
            </a:r>
          </a:p>
        </c:rich>
      </c:tx>
      <c:layout>
        <c:manualLayout>
          <c:xMode val="edge"/>
          <c:yMode val="edge"/>
          <c:x val="0.30086988551277716"/>
          <c:y val="3.71152469577666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96321114629475"/>
          <c:y val="0.21428545950104216"/>
          <c:w val="0.8711658072752797"/>
          <c:h val="0.4740254104113962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'back up data for SET Rpt'!$E$2</c:f>
              <c:strCache>
                <c:ptCount val="1"/>
                <c:pt idx="0">
                  <c:v>Below 80%</c:v>
                </c:pt>
              </c:strCache>
            </c:strRef>
          </c:tx>
          <c:spPr>
            <a:solidFill>
              <a:srgbClr val="DD0806"/>
            </a:soli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'back up data for SET Rpt'!$C$3:$C$10</c:f>
              <c:strCache>
                <c:ptCount val="8"/>
                <c:pt idx="0">
                  <c:v>Expectations Defined</c:v>
                </c:pt>
                <c:pt idx="1">
                  <c:v>Expectations Taught</c:v>
                </c:pt>
                <c:pt idx="2">
                  <c:v>Reward System</c:v>
                </c:pt>
                <c:pt idx="3">
                  <c:v>Violations System</c:v>
                </c:pt>
                <c:pt idx="4">
                  <c:v>Decision-Making</c:v>
                </c:pt>
                <c:pt idx="5">
                  <c:v>Management</c:v>
                </c:pt>
                <c:pt idx="6">
                  <c:v>District Support</c:v>
                </c:pt>
                <c:pt idx="7">
                  <c:v>Implementation Average</c:v>
                </c:pt>
              </c:strCache>
            </c:strRef>
          </c:cat>
          <c:val>
            <c:numRef>
              <c:f>'back up data for SET Rpt'!$E$3:$E$10</c:f>
              <c:numCache>
                <c:formatCode>0.0%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6F-E44C-A21F-09BB74771D75}"/>
            </c:ext>
          </c:extLst>
        </c:ser>
        <c:ser>
          <c:idx val="3"/>
          <c:order val="2"/>
          <c:tx>
            <c:strRef>
              <c:f>'back up data for SET Rpt'!$G$2</c:f>
              <c:strCache>
                <c:ptCount val="1"/>
                <c:pt idx="0">
                  <c:v>Above 80%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invertIfNegative val="0"/>
          <c:cat>
            <c:strRef>
              <c:f>'back up data for SET Rpt'!$C$3:$C$10</c:f>
              <c:strCache>
                <c:ptCount val="8"/>
                <c:pt idx="0">
                  <c:v>Expectations Defined</c:v>
                </c:pt>
                <c:pt idx="1">
                  <c:v>Expectations Taught</c:v>
                </c:pt>
                <c:pt idx="2">
                  <c:v>Reward System</c:v>
                </c:pt>
                <c:pt idx="3">
                  <c:v>Violations System</c:v>
                </c:pt>
                <c:pt idx="4">
                  <c:v>Decision-Making</c:v>
                </c:pt>
                <c:pt idx="5">
                  <c:v>Management</c:v>
                </c:pt>
                <c:pt idx="6">
                  <c:v>District Support</c:v>
                </c:pt>
                <c:pt idx="7">
                  <c:v>Implementation Average</c:v>
                </c:pt>
              </c:strCache>
            </c:strRef>
          </c:cat>
          <c:val>
            <c:numRef>
              <c:f>'back up data for SET Rpt'!$G$3:$G$10</c:f>
              <c:numCache>
                <c:formatCode>0.0%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6F-E44C-A21F-09BB74771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26628656"/>
        <c:axId val="1"/>
      </c:barChart>
      <c:lineChart>
        <c:grouping val="standard"/>
        <c:varyColors val="0"/>
        <c:ser>
          <c:idx val="2"/>
          <c:order val="1"/>
          <c:tx>
            <c:strRef>
              <c:f>'back up data for SET Rpt'!$F$2</c:f>
              <c:strCache>
                <c:ptCount val="1"/>
                <c:pt idx="0">
                  <c:v>Target Score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'back up data for SET Rpt'!$C$3:$C$10</c:f>
              <c:strCache>
                <c:ptCount val="8"/>
                <c:pt idx="0">
                  <c:v>Expectations Defined</c:v>
                </c:pt>
                <c:pt idx="1">
                  <c:v>Expectations Taught</c:v>
                </c:pt>
                <c:pt idx="2">
                  <c:v>Reward System</c:v>
                </c:pt>
                <c:pt idx="3">
                  <c:v>Violations System</c:v>
                </c:pt>
                <c:pt idx="4">
                  <c:v>Decision-Making</c:v>
                </c:pt>
                <c:pt idx="5">
                  <c:v>Management</c:v>
                </c:pt>
                <c:pt idx="6">
                  <c:v>District Support</c:v>
                </c:pt>
                <c:pt idx="7">
                  <c:v>Implementation Average</c:v>
                </c:pt>
              </c:strCache>
            </c:strRef>
          </c:cat>
          <c:val>
            <c:numRef>
              <c:f>'back up data for SET Rpt'!$F$3:$F$10</c:f>
              <c:numCache>
                <c:formatCode>0.0%</c:formatCode>
                <c:ptCount val="8"/>
                <c:pt idx="0">
                  <c:v>0.8</c:v>
                </c:pt>
                <c:pt idx="1">
                  <c:v>0.8</c:v>
                </c:pt>
                <c:pt idx="2">
                  <c:v>0.8</c:v>
                </c:pt>
                <c:pt idx="3">
                  <c:v>0.8</c:v>
                </c:pt>
                <c:pt idx="4">
                  <c:v>0.8</c:v>
                </c:pt>
                <c:pt idx="5">
                  <c:v>0.8</c:v>
                </c:pt>
                <c:pt idx="6">
                  <c:v>0.8</c:v>
                </c:pt>
                <c:pt idx="7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6F-E44C-A21F-09BB74771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6628656"/>
        <c:axId val="1"/>
      </c:lineChart>
      <c:catAx>
        <c:axId val="18266286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222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Percent Implemented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%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26628656"/>
        <c:crosses val="autoZero"/>
        <c:crossBetween val="between"/>
        <c:majorUnit val="0.2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29754601226993865"/>
          <c:y val="0.10389620615604868"/>
          <c:w val="0.39110441524564027"/>
          <c:h val="5.844166070150323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000000000000344" l="0.70000000000000062" r="0.70000000000000062" t="0.75000000000000344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Fidelity Score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706309704557358E-2"/>
          <c:y val="0.16370085427386721"/>
          <c:w val="0.8909092430119856"/>
          <c:h val="0.704625416222298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'back up data for Fidelity Rpt'!$C$3</c:f>
              <c:strCache>
                <c:ptCount val="1"/>
                <c:pt idx="0">
                  <c:v>Fidelity Score &gt; 80%</c:v>
                </c:pt>
              </c:strCache>
            </c:strRef>
          </c:tx>
          <c:spPr>
            <a:solidFill>
              <a:srgbClr val="DD0806"/>
            </a:soli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'back up data for Fidelity Rpt'!$B$4:$B$5</c:f>
              <c:strCache>
                <c:ptCount val="2"/>
                <c:pt idx="0">
                  <c:v>Expectations Taught</c:v>
                </c:pt>
                <c:pt idx="1">
                  <c:v>Implementation Average</c:v>
                </c:pt>
              </c:strCache>
            </c:strRef>
          </c:cat>
          <c:val>
            <c:numRef>
              <c:f>'back up data for Fidelity Rpt'!$C$4:$C$5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86-A343-8E96-9393D4BF78A9}"/>
            </c:ext>
          </c:extLst>
        </c:ser>
        <c:ser>
          <c:idx val="1"/>
          <c:order val="1"/>
          <c:tx>
            <c:strRef>
              <c:f>'back up data for Fidelity Rpt'!$D$3</c:f>
              <c:strCache>
                <c:ptCount val="1"/>
                <c:pt idx="0">
                  <c:v>Fidelity Score &lt; 80%</c:v>
                </c:pt>
              </c:strCache>
            </c:strRef>
          </c:tx>
          <c:spPr>
            <a:solidFill>
              <a:srgbClr val="DD080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5386-A343-8E96-9393D4BF78A9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5386-A343-8E96-9393D4BF78A9}"/>
              </c:ext>
            </c:extLst>
          </c:dPt>
          <c:cat>
            <c:strRef>
              <c:f>'back up data for Fidelity Rpt'!$B$4:$B$5</c:f>
              <c:strCache>
                <c:ptCount val="2"/>
                <c:pt idx="0">
                  <c:v>Expectations Taught</c:v>
                </c:pt>
                <c:pt idx="1">
                  <c:v>Implementation Average</c:v>
                </c:pt>
              </c:strCache>
            </c:strRef>
          </c:cat>
          <c:val>
            <c:numRef>
              <c:f>'back up data for Fidelity Rpt'!$D$4:$D$5</c:f>
              <c:numCache>
                <c:formatCode>0.0%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86-A343-8E96-9393D4BF78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11143152"/>
        <c:axId val="1"/>
      </c:barChart>
      <c:catAx>
        <c:axId val="1811143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Fidelity Percentage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%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11143152"/>
        <c:crosses val="autoZero"/>
        <c:crossBetween val="between"/>
        <c:majorUnit val="0.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0000000000002" l="0.70000000000000062" r="0.70000000000000062" t="0.750000000000002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431800</xdr:colOff>
      <xdr:row>5</xdr:row>
      <xdr:rowOff>177800</xdr:rowOff>
    </xdr:from>
    <xdr:to>
      <xdr:col>12</xdr:col>
      <xdr:colOff>215900</xdr:colOff>
      <xdr:row>27</xdr:row>
      <xdr:rowOff>177800</xdr:rowOff>
    </xdr:to>
    <xdr:graphicFrame macro="">
      <xdr:nvGraphicFramePr>
        <xdr:cNvPr id="2058" name="Chart 2">
          <a:extLst>
            <a:ext uri="{FF2B5EF4-FFF2-40B4-BE49-F238E27FC236}">
              <a16:creationId xmlns:a16="http://schemas.microsoft.com/office/drawing/2014/main" id="{2DF1072F-1172-DD43-BF6E-74B925D07D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292100</xdr:colOff>
      <xdr:row>6</xdr:row>
      <xdr:rowOff>190500</xdr:rowOff>
    </xdr:from>
    <xdr:to>
      <xdr:col>12</xdr:col>
      <xdr:colOff>165100</xdr:colOff>
      <xdr:row>27</xdr:row>
      <xdr:rowOff>12700</xdr:rowOff>
    </xdr:to>
    <xdr:graphicFrame macro="">
      <xdr:nvGraphicFramePr>
        <xdr:cNvPr id="4106" name="Chart 2">
          <a:extLst>
            <a:ext uri="{FF2B5EF4-FFF2-40B4-BE49-F238E27FC236}">
              <a16:creationId xmlns:a16="http://schemas.microsoft.com/office/drawing/2014/main" id="{4F03775D-C522-5A4A-8FA2-B707C3BCB6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file:///var/folders/m8/bpd5nshs24jgkdmgcdbk4xlc0000gn/users/danielshepard/Pictures/LOSER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45"/>
  <sheetViews>
    <sheetView tabSelected="1" topLeftCell="A34" zoomScaleNormal="100" workbookViewId="0">
      <selection activeCell="E8" sqref="E8:E35"/>
    </sheetView>
  </sheetViews>
  <sheetFormatPr baseColWidth="10" defaultColWidth="8.83203125" defaultRowHeight="15" x14ac:dyDescent="0.2"/>
  <cols>
    <col min="1" max="1" width="20" customWidth="1"/>
    <col min="2" max="2" width="37" customWidth="1"/>
    <col min="3" max="4" width="21.1640625" customWidth="1"/>
    <col min="5" max="5" width="33.6640625" customWidth="1"/>
    <col min="6" max="6" width="16" customWidth="1"/>
  </cols>
  <sheetData>
    <row r="1" spans="1:11" ht="30.75" customHeight="1" x14ac:dyDescent="0.2">
      <c r="A1" s="54" t="s">
        <v>42</v>
      </c>
      <c r="B1" s="55"/>
      <c r="C1" s="55"/>
      <c r="D1" s="55"/>
      <c r="E1" s="56"/>
    </row>
    <row r="3" spans="1:11" ht="23.25" customHeight="1" x14ac:dyDescent="0.2">
      <c r="A3" s="10" t="s">
        <v>4</v>
      </c>
      <c r="B3" s="49"/>
      <c r="C3" s="9"/>
      <c r="D3" s="21" t="s">
        <v>43</v>
      </c>
      <c r="E3" s="52"/>
      <c r="G3" s="1"/>
    </row>
    <row r="4" spans="1:11" ht="23.25" customHeight="1" x14ac:dyDescent="0.2">
      <c r="A4" s="8" t="s">
        <v>5</v>
      </c>
      <c r="B4" s="50"/>
      <c r="C4" s="9"/>
      <c r="D4" s="21" t="s">
        <v>6</v>
      </c>
      <c r="E4" s="27" t="s">
        <v>30</v>
      </c>
      <c r="G4" s="1"/>
    </row>
    <row r="5" spans="1:11" ht="30.75" customHeight="1" x14ac:dyDescent="0.2">
      <c r="A5" s="26" t="s">
        <v>29</v>
      </c>
      <c r="B5" s="51"/>
      <c r="C5" s="10"/>
      <c r="D5" s="21" t="s">
        <v>39</v>
      </c>
      <c r="E5" s="53"/>
      <c r="F5" s="1"/>
      <c r="H5" s="1"/>
      <c r="I5" s="1"/>
      <c r="J5" s="1"/>
      <c r="K5" s="1"/>
    </row>
    <row r="7" spans="1:11" ht="52.5" customHeight="1" x14ac:dyDescent="0.2">
      <c r="A7" s="5" t="s">
        <v>107</v>
      </c>
      <c r="B7" s="5" t="s">
        <v>108</v>
      </c>
      <c r="C7" s="6" t="s">
        <v>125</v>
      </c>
      <c r="D7" s="6" t="s">
        <v>124</v>
      </c>
      <c r="E7" s="5" t="s">
        <v>110</v>
      </c>
    </row>
    <row r="8" spans="1:11" ht="82.5" customHeight="1" x14ac:dyDescent="0.2">
      <c r="A8" s="57" t="s">
        <v>117</v>
      </c>
      <c r="B8" s="2" t="s">
        <v>118</v>
      </c>
      <c r="C8" s="2" t="s">
        <v>119</v>
      </c>
      <c r="D8" s="3" t="s">
        <v>109</v>
      </c>
      <c r="E8" s="48"/>
    </row>
    <row r="9" spans="1:11" ht="79.5" customHeight="1" x14ac:dyDescent="0.2">
      <c r="A9" s="57"/>
      <c r="B9" s="2" t="s">
        <v>8</v>
      </c>
      <c r="C9" s="2" t="s">
        <v>120</v>
      </c>
      <c r="D9" s="4" t="s">
        <v>111</v>
      </c>
      <c r="E9" s="48"/>
    </row>
    <row r="10" spans="1:11" ht="69.75" customHeight="1" x14ac:dyDescent="0.2">
      <c r="A10" s="57" t="s">
        <v>7</v>
      </c>
      <c r="B10" s="7" t="s">
        <v>114</v>
      </c>
      <c r="C10" s="2" t="s">
        <v>121</v>
      </c>
      <c r="D10" s="3" t="s">
        <v>109</v>
      </c>
      <c r="E10" s="48"/>
    </row>
    <row r="11" spans="1:11" ht="75.75" customHeight="1" x14ac:dyDescent="0.2">
      <c r="A11" s="57"/>
      <c r="B11" s="7" t="s">
        <v>115</v>
      </c>
      <c r="C11" s="2" t="s">
        <v>122</v>
      </c>
      <c r="D11" s="3" t="s">
        <v>123</v>
      </c>
      <c r="E11" s="48"/>
    </row>
    <row r="12" spans="1:11" ht="84" customHeight="1" x14ac:dyDescent="0.2">
      <c r="A12" s="57"/>
      <c r="B12" s="7" t="s">
        <v>116</v>
      </c>
      <c r="C12" s="2" t="s">
        <v>122</v>
      </c>
      <c r="D12" s="3" t="s">
        <v>123</v>
      </c>
      <c r="E12" s="48"/>
    </row>
    <row r="13" spans="1:11" ht="54.75" customHeight="1" x14ac:dyDescent="0.2">
      <c r="A13" s="57"/>
      <c r="B13" s="7" t="s">
        <v>112</v>
      </c>
      <c r="C13" s="2" t="s">
        <v>122</v>
      </c>
      <c r="D13" s="3" t="s">
        <v>123</v>
      </c>
      <c r="E13" s="48"/>
    </row>
    <row r="14" spans="1:11" ht="59.25" customHeight="1" x14ac:dyDescent="0.2">
      <c r="A14" s="57"/>
      <c r="B14" s="7" t="s">
        <v>113</v>
      </c>
      <c r="C14" s="2" t="s">
        <v>122</v>
      </c>
      <c r="D14" s="3" t="s">
        <v>123</v>
      </c>
      <c r="E14" s="48"/>
    </row>
    <row r="15" spans="1:11" ht="80.25" customHeight="1" x14ac:dyDescent="0.2">
      <c r="A15" s="57" t="s">
        <v>13</v>
      </c>
      <c r="B15" s="7" t="s">
        <v>126</v>
      </c>
      <c r="C15" s="2" t="s">
        <v>14</v>
      </c>
      <c r="D15" s="3" t="s">
        <v>109</v>
      </c>
      <c r="E15" s="48"/>
    </row>
    <row r="16" spans="1:11" ht="86.25" customHeight="1" x14ac:dyDescent="0.2">
      <c r="A16" s="57"/>
      <c r="B16" s="7" t="s">
        <v>127</v>
      </c>
      <c r="C16" s="2" t="s">
        <v>122</v>
      </c>
      <c r="D16" s="3" t="s">
        <v>123</v>
      </c>
      <c r="E16" s="48"/>
    </row>
    <row r="17" spans="1:5" ht="99" customHeight="1" x14ac:dyDescent="0.2">
      <c r="A17" s="57"/>
      <c r="B17" s="7" t="s">
        <v>128</v>
      </c>
      <c r="C17" s="2" t="s">
        <v>122</v>
      </c>
      <c r="D17" s="3" t="s">
        <v>123</v>
      </c>
      <c r="E17" s="48"/>
    </row>
    <row r="18" spans="1:5" ht="71.25" customHeight="1" x14ac:dyDescent="0.2">
      <c r="A18" s="57" t="s">
        <v>9</v>
      </c>
      <c r="B18" s="7" t="s">
        <v>96</v>
      </c>
      <c r="C18" s="2" t="s">
        <v>119</v>
      </c>
      <c r="D18" s="3" t="s">
        <v>109</v>
      </c>
      <c r="E18" s="48"/>
    </row>
    <row r="19" spans="1:5" ht="84.75" customHeight="1" x14ac:dyDescent="0.2">
      <c r="A19" s="57"/>
      <c r="B19" s="7" t="s">
        <v>95</v>
      </c>
      <c r="C19" s="2" t="s">
        <v>122</v>
      </c>
      <c r="D19" s="3" t="s">
        <v>123</v>
      </c>
      <c r="E19" s="48"/>
    </row>
    <row r="20" spans="1:5" ht="69.75" customHeight="1" x14ac:dyDescent="0.2">
      <c r="A20" s="57"/>
      <c r="B20" s="7" t="s">
        <v>97</v>
      </c>
      <c r="C20" s="2" t="s">
        <v>120</v>
      </c>
      <c r="D20" s="4" t="s">
        <v>111</v>
      </c>
      <c r="E20" s="48"/>
    </row>
    <row r="21" spans="1:5" ht="83.25" customHeight="1" x14ac:dyDescent="0.2">
      <c r="A21" s="57"/>
      <c r="B21" s="7" t="s">
        <v>98</v>
      </c>
      <c r="C21" s="2" t="s">
        <v>122</v>
      </c>
      <c r="D21" s="3" t="s">
        <v>123</v>
      </c>
      <c r="E21" s="48"/>
    </row>
    <row r="22" spans="1:5" ht="113.25" customHeight="1" x14ac:dyDescent="0.2">
      <c r="A22" s="57" t="s">
        <v>10</v>
      </c>
      <c r="B22" s="7" t="s">
        <v>100</v>
      </c>
      <c r="C22" s="2" t="s">
        <v>103</v>
      </c>
      <c r="D22" s="3" t="s">
        <v>109</v>
      </c>
      <c r="E22" s="48"/>
    </row>
    <row r="23" spans="1:5" ht="88.5" customHeight="1" x14ac:dyDescent="0.2">
      <c r="A23" s="57"/>
      <c r="B23" s="7" t="s">
        <v>101</v>
      </c>
      <c r="C23" s="2" t="s">
        <v>122</v>
      </c>
      <c r="D23" s="3" t="s">
        <v>123</v>
      </c>
      <c r="E23" s="48"/>
    </row>
    <row r="24" spans="1:5" ht="87.75" customHeight="1" x14ac:dyDescent="0.2">
      <c r="A24" s="57"/>
      <c r="B24" s="7" t="s">
        <v>99</v>
      </c>
      <c r="C24" s="2" t="s">
        <v>122</v>
      </c>
      <c r="D24" s="3" t="s">
        <v>123</v>
      </c>
      <c r="E24" s="48"/>
    </row>
    <row r="25" spans="1:5" ht="80" x14ac:dyDescent="0.2">
      <c r="A25" s="57"/>
      <c r="B25" s="7" t="s">
        <v>102</v>
      </c>
      <c r="C25" s="2" t="s">
        <v>122</v>
      </c>
      <c r="D25" s="3" t="s">
        <v>123</v>
      </c>
      <c r="E25" s="48"/>
    </row>
    <row r="26" spans="1:5" ht="95.25" customHeight="1" x14ac:dyDescent="0.2">
      <c r="A26" s="57" t="s">
        <v>11</v>
      </c>
      <c r="B26" s="7" t="s">
        <v>48</v>
      </c>
      <c r="C26" s="2" t="s">
        <v>15</v>
      </c>
      <c r="D26" s="3" t="s">
        <v>49</v>
      </c>
      <c r="E26" s="48"/>
    </row>
    <row r="27" spans="1:5" ht="84" customHeight="1" x14ac:dyDescent="0.2">
      <c r="A27" s="57"/>
      <c r="B27" s="7" t="s">
        <v>104</v>
      </c>
      <c r="C27" s="2" t="s">
        <v>122</v>
      </c>
      <c r="D27" s="3" t="s">
        <v>123</v>
      </c>
      <c r="E27" s="48"/>
    </row>
    <row r="28" spans="1:5" ht="72" customHeight="1" x14ac:dyDescent="0.2">
      <c r="A28" s="57"/>
      <c r="B28" s="7" t="s">
        <v>105</v>
      </c>
      <c r="C28" s="2" t="s">
        <v>122</v>
      </c>
      <c r="D28" s="3" t="s">
        <v>123</v>
      </c>
      <c r="E28" s="48"/>
    </row>
    <row r="29" spans="1:5" ht="56.25" customHeight="1" x14ac:dyDescent="0.2">
      <c r="A29" s="57"/>
      <c r="B29" s="7" t="s">
        <v>106</v>
      </c>
      <c r="C29" s="2" t="s">
        <v>122</v>
      </c>
      <c r="D29" s="3" t="s">
        <v>123</v>
      </c>
      <c r="E29" s="48"/>
    </row>
    <row r="30" spans="1:5" ht="72.75" customHeight="1" x14ac:dyDescent="0.2">
      <c r="A30" s="57"/>
      <c r="B30" s="7" t="s">
        <v>44</v>
      </c>
      <c r="C30" s="2" t="s">
        <v>122</v>
      </c>
      <c r="D30" s="3" t="s">
        <v>123</v>
      </c>
      <c r="E30" s="48"/>
    </row>
    <row r="31" spans="1:5" ht="71.25" customHeight="1" x14ac:dyDescent="0.2">
      <c r="A31" s="57"/>
      <c r="B31" s="7" t="s">
        <v>45</v>
      </c>
      <c r="C31" s="2" t="s">
        <v>122</v>
      </c>
      <c r="D31" s="3" t="s">
        <v>123</v>
      </c>
      <c r="E31" s="48"/>
    </row>
    <row r="32" spans="1:5" ht="70.5" customHeight="1" x14ac:dyDescent="0.2">
      <c r="A32" s="57"/>
      <c r="B32" s="7" t="s">
        <v>46</v>
      </c>
      <c r="C32" s="2" t="s">
        <v>122</v>
      </c>
      <c r="D32" s="3" t="s">
        <v>123</v>
      </c>
      <c r="E32" s="48"/>
    </row>
    <row r="33" spans="1:5" ht="63.75" customHeight="1" x14ac:dyDescent="0.2">
      <c r="A33" s="57"/>
      <c r="B33" s="7" t="s">
        <v>47</v>
      </c>
      <c r="C33" s="2" t="s">
        <v>50</v>
      </c>
      <c r="D33" s="3" t="s">
        <v>109</v>
      </c>
      <c r="E33" s="48"/>
    </row>
    <row r="34" spans="1:5" ht="67.5" customHeight="1" x14ac:dyDescent="0.2">
      <c r="A34" s="57" t="s">
        <v>12</v>
      </c>
      <c r="B34" s="2" t="s">
        <v>51</v>
      </c>
      <c r="C34" s="2" t="s">
        <v>122</v>
      </c>
      <c r="D34" s="3" t="s">
        <v>123</v>
      </c>
      <c r="E34" s="48"/>
    </row>
    <row r="35" spans="1:5" ht="54.75" customHeight="1" x14ac:dyDescent="0.2">
      <c r="A35" s="57"/>
      <c r="B35" s="7" t="s">
        <v>52</v>
      </c>
      <c r="C35" s="2" t="s">
        <v>122</v>
      </c>
      <c r="D35" s="3" t="s">
        <v>123</v>
      </c>
      <c r="E35" s="48"/>
    </row>
    <row r="36" spans="1:5" ht="24.75" customHeight="1" x14ac:dyDescent="0.2">
      <c r="A36" s="11"/>
      <c r="B36" s="12"/>
      <c r="C36" s="13"/>
      <c r="D36" s="14"/>
      <c r="E36" s="15"/>
    </row>
    <row r="37" spans="1:5" ht="29.25" customHeight="1" x14ac:dyDescent="0.2">
      <c r="A37" s="20" t="s">
        <v>55</v>
      </c>
      <c r="B37" s="19">
        <f>B3</f>
        <v>0</v>
      </c>
      <c r="C37" s="17" t="s">
        <v>53</v>
      </c>
      <c r="D37" s="17" t="s">
        <v>54</v>
      </c>
      <c r="E37" s="17"/>
    </row>
    <row r="38" spans="1:5" x14ac:dyDescent="0.2">
      <c r="A38" s="58" t="s">
        <v>56</v>
      </c>
      <c r="B38" s="58"/>
      <c r="C38" s="16">
        <f>SUM(E8:E9)/4</f>
        <v>0</v>
      </c>
      <c r="D38" s="16">
        <v>0.8</v>
      </c>
      <c r="E38" s="22"/>
    </row>
    <row r="39" spans="1:5" x14ac:dyDescent="0.2">
      <c r="A39" s="58" t="s">
        <v>57</v>
      </c>
      <c r="B39" s="58"/>
      <c r="C39" s="16">
        <f>SUM(E10:E14)/10</f>
        <v>0</v>
      </c>
      <c r="D39" s="16">
        <v>0.8</v>
      </c>
      <c r="E39" s="22"/>
    </row>
    <row r="40" spans="1:5" x14ac:dyDescent="0.2">
      <c r="A40" s="58" t="s">
        <v>58</v>
      </c>
      <c r="B40" s="58"/>
      <c r="C40" s="16">
        <f>SUM(E15:E17)/6</f>
        <v>0</v>
      </c>
      <c r="D40" s="16">
        <v>0.8</v>
      </c>
      <c r="E40" s="22"/>
    </row>
    <row r="41" spans="1:5" x14ac:dyDescent="0.2">
      <c r="A41" s="58" t="s">
        <v>59</v>
      </c>
      <c r="B41" s="58"/>
      <c r="C41" s="16">
        <f>SUM(E18:E21)/8</f>
        <v>0</v>
      </c>
      <c r="D41" s="16">
        <v>0.8</v>
      </c>
      <c r="E41" s="22"/>
    </row>
    <row r="42" spans="1:5" x14ac:dyDescent="0.2">
      <c r="A42" s="58" t="s">
        <v>60</v>
      </c>
      <c r="B42" s="58"/>
      <c r="C42" s="16">
        <f>SUM(E22:E25)/8</f>
        <v>0</v>
      </c>
      <c r="D42" s="16">
        <v>0.8</v>
      </c>
      <c r="E42" s="22"/>
    </row>
    <row r="43" spans="1:5" x14ac:dyDescent="0.2">
      <c r="A43" s="58" t="s">
        <v>61</v>
      </c>
      <c r="B43" s="58"/>
      <c r="C43" s="16">
        <f>SUM(E26:E33)/16</f>
        <v>0</v>
      </c>
      <c r="D43" s="16">
        <v>0.8</v>
      </c>
      <c r="E43" s="22"/>
    </row>
    <row r="44" spans="1:5" ht="16" thickBot="1" x14ac:dyDescent="0.25">
      <c r="A44" s="58" t="s">
        <v>62</v>
      </c>
      <c r="B44" s="58"/>
      <c r="C44" s="16">
        <f>SUM(E34:E35)/4</f>
        <v>0</v>
      </c>
      <c r="D44" s="16">
        <v>0.8</v>
      </c>
      <c r="E44" s="22"/>
    </row>
    <row r="45" spans="1:5" ht="17" thickBot="1" x14ac:dyDescent="0.25">
      <c r="A45" s="24"/>
      <c r="B45" s="25" t="s">
        <v>17</v>
      </c>
      <c r="C45" s="23">
        <f>AVERAGE(C38:C44)</f>
        <v>0</v>
      </c>
    </row>
  </sheetData>
  <protectedRanges>
    <protectedRange sqref="E3" name="Date"/>
    <protectedRange sqref="E8:E35" name="Scores"/>
    <protectedRange sqref="E5" name="Evaluator Name"/>
    <protectedRange sqref="B4" name="District  SU"/>
    <protectedRange sqref="B3" name="School Name"/>
    <protectedRange sqref="B5" name="Implementation Status"/>
  </protectedRanges>
  <mergeCells count="15">
    <mergeCell ref="A43:B43"/>
    <mergeCell ref="A44:B44"/>
    <mergeCell ref="A38:B38"/>
    <mergeCell ref="A39:B39"/>
    <mergeCell ref="A40:B40"/>
    <mergeCell ref="A41:B41"/>
    <mergeCell ref="A42:B42"/>
    <mergeCell ref="A1:E1"/>
    <mergeCell ref="A22:A25"/>
    <mergeCell ref="A26:A33"/>
    <mergeCell ref="A34:A35"/>
    <mergeCell ref="A8:A9"/>
    <mergeCell ref="A10:A14"/>
    <mergeCell ref="A15:A17"/>
    <mergeCell ref="A18:A21"/>
  </mergeCells>
  <phoneticPr fontId="11" type="noConversion"/>
  <conditionalFormatting sqref="C38:C45">
    <cfRule type="cellIs" dxfId="11" priority="1" stopIfTrue="1" operator="lessThan">
      <formula>0.8</formula>
    </cfRule>
    <cfRule type="cellIs" dxfId="10" priority="2" stopIfTrue="1" operator="greaterThan">
      <formula>0.799</formula>
    </cfRule>
    <cfRule type="cellIs" dxfId="9" priority="3" stopIfTrue="1" operator="lessThan">
      <formula>0.79</formula>
    </cfRule>
    <cfRule type="cellIs" dxfId="8" priority="4" stopIfTrue="1" operator="greaterThan">
      <formula>0.8</formula>
    </cfRule>
  </conditionalFormatting>
  <dataValidations count="29">
    <dataValidation type="list" allowBlank="1" showInputMessage="1" showErrorMessage="1" sqref="E8">
      <formula1>QuestionA1</formula1>
    </dataValidation>
    <dataValidation type="list" allowBlank="1" showInputMessage="1" showErrorMessage="1" sqref="E9">
      <formula1>QuestionA2</formula1>
    </dataValidation>
    <dataValidation type="list" allowBlank="1" showInputMessage="1" showErrorMessage="1" sqref="E10">
      <formula1>QuestionB1</formula1>
    </dataValidation>
    <dataValidation type="list" allowBlank="1" showInputMessage="1" showErrorMessage="1" sqref="E11">
      <formula1>QuestionB2</formula1>
    </dataValidation>
    <dataValidation type="list" allowBlank="1" showInputMessage="1" showErrorMessage="1" sqref="E12">
      <formula1>QuestionB3</formula1>
    </dataValidation>
    <dataValidation type="list" allowBlank="1" showInputMessage="1" showErrorMessage="1" sqref="E13">
      <formula1>QuestionB4</formula1>
    </dataValidation>
    <dataValidation type="list" allowBlank="1" showInputMessage="1" showErrorMessage="1" sqref="E14">
      <formula1>QuestionB5</formula1>
    </dataValidation>
    <dataValidation type="list" allowBlank="1" showInputMessage="1" showErrorMessage="1" sqref="E15">
      <formula1>QuestionC1</formula1>
    </dataValidation>
    <dataValidation type="list" allowBlank="1" showInputMessage="1" showErrorMessage="1" sqref="E16">
      <formula1>QuestionC2</formula1>
    </dataValidation>
    <dataValidation type="list" allowBlank="1" showInputMessage="1" showErrorMessage="1" sqref="E17">
      <formula1>QuestionC3</formula1>
    </dataValidation>
    <dataValidation type="list" allowBlank="1" showInputMessage="1" showErrorMessage="1" sqref="E18">
      <formula1>QuestionD1</formula1>
    </dataValidation>
    <dataValidation type="list" allowBlank="1" showInputMessage="1" showErrorMessage="1" sqref="E19">
      <formula1>QuestionD2</formula1>
    </dataValidation>
    <dataValidation type="list" allowBlank="1" showInputMessage="1" showErrorMessage="1" sqref="E20">
      <formula1>QuestionD3</formula1>
    </dataValidation>
    <dataValidation type="list" allowBlank="1" showInputMessage="1" showErrorMessage="1" sqref="E21">
      <formula1>QuestionD4</formula1>
    </dataValidation>
    <dataValidation type="list" allowBlank="1" showInputMessage="1" showErrorMessage="1" sqref="E22">
      <formula1>QuestionE1</formula1>
    </dataValidation>
    <dataValidation type="list" allowBlank="1" showInputMessage="1" showErrorMessage="1" sqref="E23">
      <formula1>QuestionE2</formula1>
    </dataValidation>
    <dataValidation type="list" allowBlank="1" showInputMessage="1" showErrorMessage="1" sqref="E24">
      <formula1>QuestionE3</formula1>
    </dataValidation>
    <dataValidation type="list" allowBlank="1" showInputMessage="1" showErrorMessage="1" sqref="E25">
      <formula1>QuestionE4</formula1>
    </dataValidation>
    <dataValidation type="list" allowBlank="1" showInputMessage="1" showErrorMessage="1" sqref="E26">
      <formula1>QuestionF1</formula1>
    </dataValidation>
    <dataValidation type="list" allowBlank="1" showInputMessage="1" showErrorMessage="1" sqref="E27">
      <formula1>QuestionF2</formula1>
    </dataValidation>
    <dataValidation type="list" allowBlank="1" showInputMessage="1" showErrorMessage="1" sqref="E28">
      <formula1>QuestionF3</formula1>
    </dataValidation>
    <dataValidation type="list" allowBlank="1" showInputMessage="1" showErrorMessage="1" sqref="E29">
      <formula1>QuestionF4</formula1>
    </dataValidation>
    <dataValidation type="list" allowBlank="1" showInputMessage="1" showErrorMessage="1" sqref="E30">
      <formula1>QuestionF5</formula1>
    </dataValidation>
    <dataValidation type="list" allowBlank="1" showInputMessage="1" showErrorMessage="1" sqref="E31">
      <formula1>QuestionF6</formula1>
    </dataValidation>
    <dataValidation type="list" allowBlank="1" showInputMessage="1" showErrorMessage="1" sqref="E32">
      <formula1>QuestionF7</formula1>
    </dataValidation>
    <dataValidation type="list" allowBlank="1" showInputMessage="1" showErrorMessage="1" sqref="E33">
      <formula1>QuestionF8</formula1>
    </dataValidation>
    <dataValidation type="list" allowBlank="1" showInputMessage="1" showErrorMessage="1" sqref="E34">
      <formula1>QuestionG1</formula1>
    </dataValidation>
    <dataValidation type="list" allowBlank="1" showInputMessage="1" showErrorMessage="1" sqref="E35">
      <formula1>QuestionG2</formula1>
    </dataValidation>
    <dataValidation type="list" allowBlank="1" showInputMessage="1" showErrorMessage="1" sqref="B5">
      <formula1>Implementationstatus</formula1>
    </dataValidation>
  </dataValidations>
  <printOptions horizontalCentered="1" verticalCentered="1"/>
  <pageMargins left="0.5" right="0.5" top="0.5" bottom="0.5" header="0" footer="0"/>
  <pageSetup scale="72" orientation="portrait"/>
  <rowBreaks count="2" manualBreakCount="2">
    <brk id="17" max="16383" man="1"/>
    <brk id="25" max="16383" man="1"/>
  </rowBreaks>
  <ignoredErrors>
    <ignoredError sqref="C38:C4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M39"/>
  <sheetViews>
    <sheetView zoomScaleNormal="100" workbookViewId="0">
      <selection activeCell="D5" sqref="D5"/>
    </sheetView>
  </sheetViews>
  <sheetFormatPr baseColWidth="10" defaultColWidth="8.83203125" defaultRowHeight="15" x14ac:dyDescent="0.2"/>
  <cols>
    <col min="4" max="4" width="10.33203125" bestFit="1" customWidth="1"/>
    <col min="6" max="6" width="12.83203125" customWidth="1"/>
  </cols>
  <sheetData>
    <row r="2" spans="1:13" ht="27" customHeight="1" x14ac:dyDescent="0.2">
      <c r="A2" s="60" t="s">
        <v>33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spans="1:13" ht="21.75" customHeight="1" x14ac:dyDescent="0.2">
      <c r="A3" s="61">
        <f>'Scoring Sheet'!B3</f>
        <v>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</row>
    <row r="4" spans="1:13" ht="21.75" customHeight="1" x14ac:dyDescent="0.2">
      <c r="A4" s="28" t="s">
        <v>31</v>
      </c>
      <c r="B4" s="29"/>
      <c r="C4" s="29"/>
      <c r="D4" s="30">
        <f>'Scoring Sheet'!E3</f>
        <v>0</v>
      </c>
    </row>
    <row r="5" spans="1:13" ht="22.5" customHeight="1" x14ac:dyDescent="0.2">
      <c r="A5" s="31" t="s">
        <v>29</v>
      </c>
      <c r="B5" s="29"/>
      <c r="C5" s="29"/>
      <c r="D5" s="32">
        <f>'Scoring Sheet'!B5</f>
        <v>0</v>
      </c>
    </row>
    <row r="31" spans="1:6" ht="19" x14ac:dyDescent="0.25">
      <c r="A31" s="33" t="s">
        <v>107</v>
      </c>
      <c r="B31" s="33"/>
      <c r="C31" s="33"/>
      <c r="D31" s="33"/>
      <c r="E31" s="33"/>
      <c r="F31" s="34" t="s">
        <v>32</v>
      </c>
    </row>
    <row r="32" spans="1:6" ht="19" x14ac:dyDescent="0.25">
      <c r="A32" s="62" t="s">
        <v>56</v>
      </c>
      <c r="B32" s="62"/>
      <c r="C32" s="62"/>
      <c r="D32" s="35"/>
      <c r="E32" s="35"/>
      <c r="F32" s="36">
        <f>'Scoring Sheet'!C38</f>
        <v>0</v>
      </c>
    </row>
    <row r="33" spans="1:6" ht="19" x14ac:dyDescent="0.25">
      <c r="A33" s="35" t="s">
        <v>21</v>
      </c>
      <c r="B33" s="35"/>
      <c r="C33" s="35"/>
      <c r="D33" s="35"/>
      <c r="E33" s="37"/>
      <c r="F33" s="36">
        <f>'Scoring Sheet'!C39</f>
        <v>0</v>
      </c>
    </row>
    <row r="34" spans="1:6" ht="19" x14ac:dyDescent="0.25">
      <c r="A34" s="35" t="s">
        <v>22</v>
      </c>
      <c r="B34" s="35"/>
      <c r="C34" s="35"/>
      <c r="D34" s="35"/>
      <c r="E34" s="37"/>
      <c r="F34" s="36">
        <f>'Scoring Sheet'!C40</f>
        <v>0</v>
      </c>
    </row>
    <row r="35" spans="1:6" ht="19" x14ac:dyDescent="0.25">
      <c r="A35" s="35" t="s">
        <v>23</v>
      </c>
      <c r="B35" s="35"/>
      <c r="C35" s="35"/>
      <c r="D35" s="35"/>
      <c r="E35" s="37"/>
      <c r="F35" s="36">
        <f>'Scoring Sheet'!C41</f>
        <v>0</v>
      </c>
    </row>
    <row r="36" spans="1:6" ht="19" x14ac:dyDescent="0.25">
      <c r="A36" s="35" t="s">
        <v>24</v>
      </c>
      <c r="B36" s="35"/>
      <c r="C36" s="35"/>
      <c r="D36" s="35"/>
      <c r="E36" s="37"/>
      <c r="F36" s="36">
        <f>'Scoring Sheet'!C42</f>
        <v>0</v>
      </c>
    </row>
    <row r="37" spans="1:6" ht="19" x14ac:dyDescent="0.25">
      <c r="A37" s="59" t="s">
        <v>61</v>
      </c>
      <c r="B37" s="59"/>
      <c r="C37" s="35"/>
      <c r="D37" s="35"/>
      <c r="E37" s="37"/>
      <c r="F37" s="36">
        <f>'Scoring Sheet'!C43</f>
        <v>0</v>
      </c>
    </row>
    <row r="38" spans="1:6" ht="19" x14ac:dyDescent="0.25">
      <c r="A38" s="59" t="s">
        <v>25</v>
      </c>
      <c r="B38" s="59"/>
      <c r="C38" s="35"/>
      <c r="D38" s="35"/>
      <c r="E38" s="37"/>
      <c r="F38" s="36">
        <f>'Scoring Sheet'!C44</f>
        <v>0</v>
      </c>
    </row>
    <row r="39" spans="1:6" ht="19" x14ac:dyDescent="0.25">
      <c r="A39" s="59" t="s">
        <v>19</v>
      </c>
      <c r="B39" s="59"/>
      <c r="C39" s="59"/>
      <c r="D39" s="59"/>
      <c r="E39" s="37"/>
      <c r="F39" s="36">
        <f>'Scoring Sheet'!C45</f>
        <v>0</v>
      </c>
    </row>
  </sheetData>
  <mergeCells count="6">
    <mergeCell ref="A39:D39"/>
    <mergeCell ref="A37:B37"/>
    <mergeCell ref="A38:B38"/>
    <mergeCell ref="A2:M2"/>
    <mergeCell ref="A3:M3"/>
    <mergeCell ref="A32:C32"/>
  </mergeCells>
  <pageMargins left="0.7" right="0.7" top="0.75" bottom="0.75" header="0.3" footer="0.3"/>
  <pageSetup scale="70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I36"/>
  <sheetViews>
    <sheetView topLeftCell="A22" workbookViewId="0">
      <selection activeCell="B35" sqref="B35"/>
    </sheetView>
  </sheetViews>
  <sheetFormatPr baseColWidth="10" defaultColWidth="8.83203125" defaultRowHeight="15" x14ac:dyDescent="0.2"/>
  <cols>
    <col min="2" max="9" width="12.1640625" customWidth="1"/>
  </cols>
  <sheetData>
    <row r="1" spans="2:9" x14ac:dyDescent="0.2">
      <c r="B1" t="s">
        <v>71</v>
      </c>
      <c r="C1" t="s">
        <v>72</v>
      </c>
      <c r="E1" t="s">
        <v>73</v>
      </c>
      <c r="F1" t="s">
        <v>74</v>
      </c>
      <c r="G1" t="s">
        <v>75</v>
      </c>
      <c r="H1" t="s">
        <v>76</v>
      </c>
      <c r="I1" t="s">
        <v>77</v>
      </c>
    </row>
    <row r="2" spans="2:9" x14ac:dyDescent="0.2">
      <c r="B2">
        <v>0</v>
      </c>
      <c r="C2">
        <v>0</v>
      </c>
      <c r="E2">
        <v>0</v>
      </c>
      <c r="F2">
        <v>0</v>
      </c>
      <c r="G2">
        <v>0</v>
      </c>
      <c r="H2">
        <v>0</v>
      </c>
      <c r="I2">
        <v>0</v>
      </c>
    </row>
    <row r="3" spans="2:9" x14ac:dyDescent="0.2">
      <c r="B3">
        <v>1</v>
      </c>
      <c r="C3">
        <v>1</v>
      </c>
      <c r="E3">
        <v>1</v>
      </c>
      <c r="F3">
        <v>1</v>
      </c>
      <c r="G3">
        <v>1</v>
      </c>
      <c r="H3">
        <v>1</v>
      </c>
      <c r="I3">
        <v>1</v>
      </c>
    </row>
    <row r="4" spans="2:9" x14ac:dyDescent="0.2">
      <c r="B4">
        <v>2</v>
      </c>
      <c r="C4">
        <v>2</v>
      </c>
      <c r="E4">
        <v>2</v>
      </c>
      <c r="F4">
        <v>2</v>
      </c>
      <c r="G4">
        <v>2</v>
      </c>
      <c r="H4">
        <v>2</v>
      </c>
      <c r="I4">
        <v>2</v>
      </c>
    </row>
    <row r="7" spans="2:9" x14ac:dyDescent="0.2">
      <c r="B7" t="s">
        <v>78</v>
      </c>
      <c r="C7" t="s">
        <v>79</v>
      </c>
      <c r="D7" t="s">
        <v>80</v>
      </c>
      <c r="F7" t="s">
        <v>81</v>
      </c>
      <c r="G7" t="s">
        <v>82</v>
      </c>
      <c r="H7" t="s">
        <v>83</v>
      </c>
      <c r="I7" t="s">
        <v>84</v>
      </c>
    </row>
    <row r="8" spans="2:9" x14ac:dyDescent="0.2">
      <c r="B8">
        <v>0</v>
      </c>
      <c r="C8">
        <v>0</v>
      </c>
      <c r="D8">
        <v>0</v>
      </c>
      <c r="F8">
        <v>0</v>
      </c>
      <c r="G8">
        <v>0</v>
      </c>
      <c r="H8">
        <v>0</v>
      </c>
      <c r="I8">
        <v>0</v>
      </c>
    </row>
    <row r="9" spans="2:9" x14ac:dyDescent="0.2">
      <c r="B9">
        <v>1</v>
      </c>
      <c r="C9">
        <v>1</v>
      </c>
      <c r="D9">
        <v>1</v>
      </c>
      <c r="F9">
        <v>1</v>
      </c>
      <c r="G9">
        <v>1</v>
      </c>
      <c r="H9">
        <v>1</v>
      </c>
      <c r="I9">
        <v>1</v>
      </c>
    </row>
    <row r="10" spans="2:9" x14ac:dyDescent="0.2">
      <c r="B10">
        <v>2</v>
      </c>
      <c r="C10">
        <v>2</v>
      </c>
      <c r="D10">
        <v>2</v>
      </c>
      <c r="F10">
        <v>2</v>
      </c>
      <c r="G10">
        <v>2</v>
      </c>
      <c r="H10">
        <v>2</v>
      </c>
      <c r="I10">
        <v>2</v>
      </c>
    </row>
    <row r="14" spans="2:9" x14ac:dyDescent="0.2">
      <c r="B14" t="s">
        <v>85</v>
      </c>
      <c r="C14" t="s">
        <v>86</v>
      </c>
      <c r="D14" t="s">
        <v>87</v>
      </c>
      <c r="E14" t="s">
        <v>88</v>
      </c>
    </row>
    <row r="15" spans="2:9" x14ac:dyDescent="0.2">
      <c r="B15">
        <v>0</v>
      </c>
      <c r="C15">
        <v>0</v>
      </c>
      <c r="D15">
        <v>0</v>
      </c>
      <c r="E15">
        <v>0</v>
      </c>
    </row>
    <row r="16" spans="2:9" x14ac:dyDescent="0.2">
      <c r="B16">
        <v>1</v>
      </c>
      <c r="C16">
        <v>1</v>
      </c>
      <c r="D16">
        <v>1</v>
      </c>
      <c r="E16">
        <v>1</v>
      </c>
    </row>
    <row r="17" spans="2:9" x14ac:dyDescent="0.2">
      <c r="B17">
        <v>2</v>
      </c>
      <c r="C17">
        <v>2</v>
      </c>
      <c r="D17">
        <v>2</v>
      </c>
      <c r="E17">
        <v>2</v>
      </c>
    </row>
    <row r="21" spans="2:9" x14ac:dyDescent="0.2">
      <c r="B21" t="s">
        <v>89</v>
      </c>
      <c r="C21" t="s">
        <v>90</v>
      </c>
      <c r="D21" t="s">
        <v>91</v>
      </c>
      <c r="E21" t="s">
        <v>92</v>
      </c>
      <c r="F21" t="s">
        <v>93</v>
      </c>
      <c r="G21" t="s">
        <v>94</v>
      </c>
      <c r="H21" t="s">
        <v>0</v>
      </c>
      <c r="I21" t="s">
        <v>1</v>
      </c>
    </row>
    <row r="22" spans="2:9" x14ac:dyDescent="0.2"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</row>
    <row r="23" spans="2:9" x14ac:dyDescent="0.2">
      <c r="B23">
        <v>1</v>
      </c>
      <c r="C23">
        <v>1</v>
      </c>
      <c r="D23">
        <v>2</v>
      </c>
      <c r="E23">
        <v>1</v>
      </c>
      <c r="F23">
        <v>1</v>
      </c>
      <c r="G23">
        <v>1</v>
      </c>
      <c r="H23">
        <v>1</v>
      </c>
      <c r="I23">
        <v>2</v>
      </c>
    </row>
    <row r="24" spans="2:9" x14ac:dyDescent="0.2">
      <c r="B24">
        <v>2</v>
      </c>
      <c r="C24">
        <v>2</v>
      </c>
      <c r="E24">
        <v>2</v>
      </c>
      <c r="F24">
        <v>2</v>
      </c>
      <c r="G24">
        <v>2</v>
      </c>
      <c r="H24">
        <v>2</v>
      </c>
    </row>
    <row r="29" spans="2:9" x14ac:dyDescent="0.2">
      <c r="B29" t="s">
        <v>2</v>
      </c>
      <c r="C29" t="s">
        <v>3</v>
      </c>
    </row>
    <row r="30" spans="2:9" x14ac:dyDescent="0.2">
      <c r="B30">
        <v>0</v>
      </c>
      <c r="C30">
        <v>0</v>
      </c>
    </row>
    <row r="31" spans="2:9" x14ac:dyDescent="0.2">
      <c r="B31">
        <v>2</v>
      </c>
      <c r="C31">
        <v>2</v>
      </c>
    </row>
    <row r="34" spans="2:2" x14ac:dyDescent="0.2">
      <c r="B34" t="s">
        <v>26</v>
      </c>
    </row>
    <row r="35" spans="2:2" x14ac:dyDescent="0.2">
      <c r="B35" t="s">
        <v>27</v>
      </c>
    </row>
    <row r="36" spans="2:2" x14ac:dyDescent="0.2">
      <c r="B36" t="s">
        <v>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P33"/>
  <sheetViews>
    <sheetView workbookViewId="0"/>
  </sheetViews>
  <sheetFormatPr baseColWidth="10" defaultColWidth="8.83203125" defaultRowHeight="15" x14ac:dyDescent="0.2"/>
  <cols>
    <col min="4" max="4" width="10.33203125" bestFit="1" customWidth="1"/>
    <col min="6" max="6" width="12.83203125" customWidth="1"/>
    <col min="7" max="7" width="12.83203125" bestFit="1" customWidth="1"/>
    <col min="8" max="8" width="11" customWidth="1"/>
    <col min="10" max="10" width="12" customWidth="1"/>
  </cols>
  <sheetData>
    <row r="2" spans="1:16" ht="27" customHeight="1" x14ac:dyDescent="0.2">
      <c r="A2" s="60" t="s">
        <v>35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spans="1:16" ht="21.75" customHeight="1" x14ac:dyDescent="0.2">
      <c r="A3" s="61">
        <f>'Scoring Sheet'!B3</f>
        <v>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O3" s="40"/>
    </row>
    <row r="4" spans="1:16" ht="21.75" customHeight="1" thickBot="1" x14ac:dyDescent="0.25">
      <c r="A4" s="28" t="s">
        <v>31</v>
      </c>
      <c r="B4" s="29"/>
      <c r="C4" s="29"/>
      <c r="D4" s="30">
        <f>'Scoring Sheet'!E3</f>
        <v>0</v>
      </c>
    </row>
    <row r="5" spans="1:16" ht="27.75" customHeight="1" thickBot="1" x14ac:dyDescent="0.25">
      <c r="A5" s="31" t="s">
        <v>29</v>
      </c>
      <c r="B5" s="29"/>
      <c r="C5" s="29"/>
      <c r="D5" s="32">
        <f>'Scoring Sheet'!B5</f>
        <v>0</v>
      </c>
      <c r="F5" s="43" t="s">
        <v>40</v>
      </c>
      <c r="G5" s="44"/>
      <c r="H5" s="45">
        <f>F32</f>
        <v>0</v>
      </c>
      <c r="I5" s="46" t="s">
        <v>41</v>
      </c>
      <c r="J5" s="47">
        <f>F33</f>
        <v>0</v>
      </c>
    </row>
    <row r="6" spans="1:16" ht="31.5" customHeight="1" x14ac:dyDescent="0.35">
      <c r="F6" s="42"/>
      <c r="G6" s="42"/>
      <c r="H6" s="42"/>
      <c r="I6" s="42"/>
      <c r="J6" s="42"/>
      <c r="O6" s="40"/>
      <c r="P6" s="40"/>
    </row>
    <row r="7" spans="1:16" ht="15" customHeight="1" x14ac:dyDescent="0.2">
      <c r="O7" s="40"/>
      <c r="P7" s="40"/>
    </row>
    <row r="31" spans="1:6" ht="19" x14ac:dyDescent="0.25">
      <c r="A31" s="33" t="s">
        <v>107</v>
      </c>
      <c r="B31" s="33"/>
      <c r="C31" s="33"/>
      <c r="D31" s="33"/>
      <c r="E31" s="33"/>
      <c r="F31" s="34" t="s">
        <v>32</v>
      </c>
    </row>
    <row r="32" spans="1:6" ht="19" x14ac:dyDescent="0.25">
      <c r="A32" s="35" t="s">
        <v>21</v>
      </c>
      <c r="B32" s="35"/>
      <c r="C32" s="35"/>
      <c r="D32" s="35"/>
      <c r="E32" s="37"/>
      <c r="F32" s="36">
        <f>'Scoring Sheet'!C39</f>
        <v>0</v>
      </c>
    </row>
    <row r="33" spans="1:6" ht="19" x14ac:dyDescent="0.25">
      <c r="A33" s="59" t="s">
        <v>19</v>
      </c>
      <c r="B33" s="59"/>
      <c r="C33" s="59"/>
      <c r="D33" s="59"/>
      <c r="E33" s="37"/>
      <c r="F33" s="36">
        <f>'Scoring Sheet'!C45</f>
        <v>0</v>
      </c>
    </row>
  </sheetData>
  <mergeCells count="3">
    <mergeCell ref="A2:M2"/>
    <mergeCell ref="A3:M3"/>
    <mergeCell ref="A33:D33"/>
  </mergeCells>
  <pageMargins left="0.7" right="0.7" top="0.75" bottom="0.75" header="0.3" footer="0.3"/>
  <pageSetup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2:G10"/>
  <sheetViews>
    <sheetView workbookViewId="0">
      <selection activeCell="G5" sqref="G5"/>
    </sheetView>
  </sheetViews>
  <sheetFormatPr baseColWidth="10" defaultColWidth="8.83203125" defaultRowHeight="15" x14ac:dyDescent="0.2"/>
  <cols>
    <col min="2" max="2" width="17.6640625" customWidth="1"/>
    <col min="3" max="3" width="36.5" customWidth="1"/>
    <col min="4" max="7" width="17.6640625" customWidth="1"/>
  </cols>
  <sheetData>
    <row r="2" spans="2:7" ht="32" x14ac:dyDescent="0.2">
      <c r="B2" s="20" t="s">
        <v>70</v>
      </c>
      <c r="C2" s="20" t="str">
        <f>TEXT('Scoring Sheet'!B3,"")&amp;" School-wide Evaluation Tool (SET)"</f>
        <v xml:space="preserve"> School-wide Evaluation Tool (SET)</v>
      </c>
      <c r="D2" s="20">
        <f>'Scoring Sheet'!B3</f>
        <v>0</v>
      </c>
      <c r="E2" s="17" t="s">
        <v>16</v>
      </c>
      <c r="F2" s="17" t="s">
        <v>54</v>
      </c>
      <c r="G2" s="17" t="s">
        <v>18</v>
      </c>
    </row>
    <row r="3" spans="2:7" x14ac:dyDescent="0.2">
      <c r="B3" s="18" t="s">
        <v>63</v>
      </c>
      <c r="C3" s="58" t="s">
        <v>56</v>
      </c>
      <c r="D3" s="58"/>
      <c r="E3" s="16">
        <f>'Scoring Sheet'!C38</f>
        <v>0</v>
      </c>
      <c r="F3" s="16">
        <v>0.8</v>
      </c>
      <c r="G3" s="22" t="e">
        <f t="shared" ref="G3:G10" si="0">IF(E3&gt;=F3,E3,NA())</f>
        <v>#N/A</v>
      </c>
    </row>
    <row r="4" spans="2:7" x14ac:dyDescent="0.2">
      <c r="B4" s="18" t="s">
        <v>64</v>
      </c>
      <c r="C4" s="58" t="s">
        <v>21</v>
      </c>
      <c r="D4" s="58"/>
      <c r="E4" s="16">
        <f>'Scoring Sheet'!C39</f>
        <v>0</v>
      </c>
      <c r="F4" s="16">
        <v>0.8</v>
      </c>
      <c r="G4" s="22" t="e">
        <f t="shared" si="0"/>
        <v>#N/A</v>
      </c>
    </row>
    <row r="5" spans="2:7" x14ac:dyDescent="0.2">
      <c r="B5" s="18" t="s">
        <v>65</v>
      </c>
      <c r="C5" s="58" t="s">
        <v>22</v>
      </c>
      <c r="D5" s="58"/>
      <c r="E5" s="16">
        <f>'Scoring Sheet'!C40</f>
        <v>0</v>
      </c>
      <c r="F5" s="16">
        <v>0.8</v>
      </c>
      <c r="G5" s="22" t="e">
        <f t="shared" si="0"/>
        <v>#N/A</v>
      </c>
    </row>
    <row r="6" spans="2:7" x14ac:dyDescent="0.2">
      <c r="B6" s="18" t="s">
        <v>66</v>
      </c>
      <c r="C6" s="58" t="s">
        <v>23</v>
      </c>
      <c r="D6" s="58"/>
      <c r="E6" s="16">
        <f>'Scoring Sheet'!C41</f>
        <v>0</v>
      </c>
      <c r="F6" s="16">
        <v>0.8</v>
      </c>
      <c r="G6" s="22" t="e">
        <f t="shared" si="0"/>
        <v>#N/A</v>
      </c>
    </row>
    <row r="7" spans="2:7" x14ac:dyDescent="0.2">
      <c r="B7" s="18" t="s">
        <v>67</v>
      </c>
      <c r="C7" s="58" t="s">
        <v>24</v>
      </c>
      <c r="D7" s="58"/>
      <c r="E7" s="16">
        <f>'Scoring Sheet'!C42</f>
        <v>0</v>
      </c>
      <c r="F7" s="16">
        <v>0.8</v>
      </c>
      <c r="G7" s="22" t="e">
        <f t="shared" si="0"/>
        <v>#N/A</v>
      </c>
    </row>
    <row r="8" spans="2:7" x14ac:dyDescent="0.2">
      <c r="B8" s="18" t="s">
        <v>68</v>
      </c>
      <c r="C8" s="58" t="s">
        <v>61</v>
      </c>
      <c r="D8" s="58"/>
      <c r="E8" s="16">
        <f>'Scoring Sheet'!C43</f>
        <v>0</v>
      </c>
      <c r="F8" s="16">
        <v>0.8</v>
      </c>
      <c r="G8" s="22" t="e">
        <f t="shared" si="0"/>
        <v>#N/A</v>
      </c>
    </row>
    <row r="9" spans="2:7" x14ac:dyDescent="0.2">
      <c r="B9" s="18" t="s">
        <v>69</v>
      </c>
      <c r="C9" s="58" t="s">
        <v>25</v>
      </c>
      <c r="D9" s="58"/>
      <c r="E9" s="16">
        <f>'Scoring Sheet'!C44</f>
        <v>0</v>
      </c>
      <c r="F9" s="16">
        <v>0.8</v>
      </c>
      <c r="G9" s="22" t="e">
        <f t="shared" si="0"/>
        <v>#N/A</v>
      </c>
    </row>
    <row r="10" spans="2:7" x14ac:dyDescent="0.2">
      <c r="B10" s="18" t="s">
        <v>20</v>
      </c>
      <c r="C10" t="s">
        <v>19</v>
      </c>
      <c r="E10" s="16">
        <f>'Scoring Sheet'!C45</f>
        <v>0</v>
      </c>
      <c r="F10" s="16">
        <v>0.8</v>
      </c>
      <c r="G10" s="22" t="e">
        <f t="shared" si="0"/>
        <v>#N/A</v>
      </c>
    </row>
  </sheetData>
  <mergeCells count="7">
    <mergeCell ref="C9:D9"/>
    <mergeCell ref="C3:D3"/>
    <mergeCell ref="C4:D4"/>
    <mergeCell ref="C5:D5"/>
    <mergeCell ref="C6:D6"/>
    <mergeCell ref="C7:D7"/>
    <mergeCell ref="C8:D8"/>
  </mergeCells>
  <phoneticPr fontId="11" type="noConversion"/>
  <conditionalFormatting sqref="E3:E10">
    <cfRule type="cellIs" dxfId="7" priority="1" stopIfTrue="1" operator="lessThan">
      <formula>0.8</formula>
    </cfRule>
    <cfRule type="cellIs" dxfId="6" priority="2" stopIfTrue="1" operator="greaterThan">
      <formula>0.799</formula>
    </cfRule>
    <cfRule type="cellIs" dxfId="5" priority="3" stopIfTrue="1" operator="lessThan">
      <formula>0.79</formula>
    </cfRule>
    <cfRule type="cellIs" dxfId="4" priority="4" stopIfTrue="1" operator="greaterThan">
      <formula>0.8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3:D26"/>
  <sheetViews>
    <sheetView workbookViewId="0">
      <selection activeCell="C11" sqref="C11"/>
    </sheetView>
  </sheetViews>
  <sheetFormatPr baseColWidth="10" defaultColWidth="8.83203125" defaultRowHeight="15" x14ac:dyDescent="0.2"/>
  <cols>
    <col min="2" max="2" width="35.6640625" customWidth="1"/>
    <col min="3" max="3" width="21.1640625" customWidth="1"/>
    <col min="4" max="4" width="20.1640625" customWidth="1"/>
  </cols>
  <sheetData>
    <row r="3" spans="2:4" ht="60" customHeight="1" x14ac:dyDescent="0.2">
      <c r="B3" s="20" t="s">
        <v>34</v>
      </c>
      <c r="C3" s="17" t="s">
        <v>36</v>
      </c>
      <c r="D3" s="17" t="s">
        <v>37</v>
      </c>
    </row>
    <row r="4" spans="2:4" x14ac:dyDescent="0.2">
      <c r="B4" s="38" t="s">
        <v>21</v>
      </c>
      <c r="C4" s="16">
        <f>'Scoring Sheet'!C39</f>
        <v>0</v>
      </c>
      <c r="D4" s="22" t="e">
        <f>IF(C4&gt;=0.8,C4,NA())</f>
        <v>#N/A</v>
      </c>
    </row>
    <row r="5" spans="2:4" x14ac:dyDescent="0.2">
      <c r="B5" t="s">
        <v>19</v>
      </c>
      <c r="C5" s="16">
        <f>'Scoring Sheet'!C45</f>
        <v>0</v>
      </c>
      <c r="D5" s="22" t="e">
        <f>IF(C5&gt;=0.8,C5,NA())</f>
        <v>#N/A</v>
      </c>
    </row>
    <row r="7" spans="2:4" x14ac:dyDescent="0.2">
      <c r="C7" s="39">
        <f>SUM(C4:C5)</f>
        <v>0</v>
      </c>
    </row>
    <row r="26" spans="4:4" x14ac:dyDescent="0.2">
      <c r="D26" s="41" t="s">
        <v>38</v>
      </c>
    </row>
  </sheetData>
  <phoneticPr fontId="11" type="noConversion"/>
  <conditionalFormatting sqref="C4:C5">
    <cfRule type="cellIs" dxfId="3" priority="1" stopIfTrue="1" operator="lessThan">
      <formula>0.8</formula>
    </cfRule>
    <cfRule type="cellIs" dxfId="2" priority="2" stopIfTrue="1" operator="greaterThan">
      <formula>0.799</formula>
    </cfRule>
    <cfRule type="cellIs" dxfId="1" priority="3" stopIfTrue="1" operator="lessThan">
      <formula>0.79</formula>
    </cfRule>
    <cfRule type="cellIs" dxfId="0" priority="4" stopIfTrue="1" operator="greaterThan">
      <formula>0.8</formula>
    </cfRule>
  </conditionalFormatting>
  <hyperlinks>
    <hyperlink ref="D26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31</vt:i4>
      </vt:variant>
    </vt:vector>
  </HeadingPairs>
  <TitlesOfParts>
    <vt:vector size="37" baseType="lpstr">
      <vt:lpstr>Scoring Sheet</vt:lpstr>
      <vt:lpstr>Graph</vt:lpstr>
      <vt:lpstr>Drop Down Info</vt:lpstr>
      <vt:lpstr>Final Score</vt:lpstr>
      <vt:lpstr>back up data for SET Rpt</vt:lpstr>
      <vt:lpstr>back up data for Fidelity Rpt</vt:lpstr>
      <vt:lpstr>Implementationstatus</vt:lpstr>
      <vt:lpstr>'Scoring Sheet'!Print_Titles</vt:lpstr>
      <vt:lpstr>QuestionA1</vt:lpstr>
      <vt:lpstr>QuestionA2</vt:lpstr>
      <vt:lpstr>QuestionB1</vt:lpstr>
      <vt:lpstr>QuestionB2</vt:lpstr>
      <vt:lpstr>QuestionB3</vt:lpstr>
      <vt:lpstr>QuestionB4</vt:lpstr>
      <vt:lpstr>QuestionB5</vt:lpstr>
      <vt:lpstr>QuestionC1</vt:lpstr>
      <vt:lpstr>QuestionC2</vt:lpstr>
      <vt:lpstr>QuestionC3</vt:lpstr>
      <vt:lpstr>QuestionD1</vt:lpstr>
      <vt:lpstr>QuestionD2</vt:lpstr>
      <vt:lpstr>QuestionD3</vt:lpstr>
      <vt:lpstr>QuestionD4</vt:lpstr>
      <vt:lpstr>QuestionE1</vt:lpstr>
      <vt:lpstr>QuestionE2</vt:lpstr>
      <vt:lpstr>QuestionE3</vt:lpstr>
      <vt:lpstr>QuestionE4</vt:lpstr>
      <vt:lpstr>QuestionF1</vt:lpstr>
      <vt:lpstr>QuestionF2</vt:lpstr>
      <vt:lpstr>QuestionF3</vt:lpstr>
      <vt:lpstr>QuestionF4</vt:lpstr>
      <vt:lpstr>QuestionF5</vt:lpstr>
      <vt:lpstr>QuestionF6</vt:lpstr>
      <vt:lpstr>QuestionF7</vt:lpstr>
      <vt:lpstr>QuestionF8</vt:lpstr>
      <vt:lpstr>QuestionG1</vt:lpstr>
      <vt:lpstr>QuestionG2</vt:lpstr>
      <vt:lpstr>SECTIONA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danielshepard</dc:creator>
  <cp:lastModifiedBy>Microsoft Office User</cp:lastModifiedBy>
  <cp:lastPrinted>2011-09-19T19:18:18Z</cp:lastPrinted>
  <dcterms:created xsi:type="dcterms:W3CDTF">2011-09-16T17:06:47Z</dcterms:created>
  <dcterms:modified xsi:type="dcterms:W3CDTF">2019-12-11T17:53:31Z</dcterms:modified>
</cp:coreProperties>
</file>